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05" windowWidth="18180" windowHeight="119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7" i="1"/>
  <c r="L7"/>
  <c r="K8"/>
  <c r="K9"/>
  <c r="K10"/>
  <c r="K11"/>
  <c r="K12"/>
  <c r="K13"/>
  <c r="K14"/>
  <c r="K15"/>
  <c r="K16"/>
  <c r="K17"/>
  <c r="K7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H7"/>
  <c r="G7"/>
  <c r="D8"/>
  <c r="D9"/>
  <c r="D10"/>
  <c r="D11"/>
  <c r="D12"/>
  <c r="D13"/>
  <c r="D14"/>
  <c r="D15"/>
  <c r="D16"/>
  <c r="D17"/>
  <c r="C8"/>
  <c r="C9"/>
  <c r="C10"/>
  <c r="C11"/>
  <c r="C12"/>
  <c r="C13"/>
  <c r="C14"/>
  <c r="C15"/>
  <c r="C16"/>
  <c r="C17"/>
  <c r="C7"/>
  <c r="L8"/>
  <c r="L9"/>
  <c r="L10"/>
  <c r="L11"/>
  <c r="L12"/>
  <c r="L13"/>
  <c r="L14"/>
  <c r="L15"/>
  <c r="L16"/>
  <c r="L17"/>
  <c r="J8"/>
  <c r="J9" s="1"/>
  <c r="F8"/>
  <c r="F9" s="1"/>
  <c r="B8"/>
  <c r="J10" l="1"/>
  <c r="F10"/>
  <c r="B9"/>
  <c r="J11" l="1"/>
  <c r="F11"/>
  <c r="B10"/>
  <c r="J12" l="1"/>
  <c r="F12"/>
  <c r="B11"/>
  <c r="J13" l="1"/>
  <c r="F13"/>
  <c r="B12"/>
  <c r="J14" l="1"/>
  <c r="F14"/>
  <c r="B13"/>
  <c r="J15" l="1"/>
  <c r="F15"/>
  <c r="B14"/>
  <c r="J16" l="1"/>
  <c r="F16"/>
  <c r="B15"/>
  <c r="J17" l="1"/>
  <c r="F17"/>
  <c r="B16"/>
  <c r="B17" l="1"/>
</calcChain>
</file>

<file path=xl/sharedStrings.xml><?xml version="1.0" encoding="utf-8"?>
<sst xmlns="http://schemas.openxmlformats.org/spreadsheetml/2006/main" count="25" uniqueCount="11">
  <si>
    <t>サーミスタの温度係数と抵抗</t>
    <rPh sb="6" eb="8">
      <t>オンド</t>
    </rPh>
    <rPh sb="8" eb="10">
      <t>ケイスウ</t>
    </rPh>
    <rPh sb="11" eb="13">
      <t>テイコウ</t>
    </rPh>
    <phoneticPr fontId="1"/>
  </si>
  <si>
    <t>A係数</t>
    <rPh sb="1" eb="3">
      <t>ケイスウ</t>
    </rPh>
    <phoneticPr fontId="1"/>
  </si>
  <si>
    <t>Ω</t>
    <phoneticPr fontId="1"/>
  </si>
  <si>
    <t>B係数</t>
    <rPh sb="1" eb="3">
      <t>ケイスウ</t>
    </rPh>
    <phoneticPr fontId="1"/>
  </si>
  <si>
    <t>K</t>
    <phoneticPr fontId="1"/>
  </si>
  <si>
    <t>T (℃)</t>
    <phoneticPr fontId="1"/>
  </si>
  <si>
    <t>T (K)</t>
    <phoneticPr fontId="1"/>
  </si>
  <si>
    <t>R (Ω)</t>
    <phoneticPr fontId="1"/>
  </si>
  <si>
    <t>103AT-11</t>
    <phoneticPr fontId="1"/>
  </si>
  <si>
    <t>102AT-11</t>
    <phoneticPr fontId="1"/>
  </si>
  <si>
    <t>203AT-11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</si>
</sst>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サーミスタの抵抗変化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162729658792651"/>
          <c:y val="0.16008601232161107"/>
          <c:w val="0.76074059492563428"/>
          <c:h val="0.64461745750842259"/>
        </c:manualLayout>
      </c:layout>
      <c:scatterChart>
        <c:scatterStyle val="smoothMarker"/>
        <c:ser>
          <c:idx val="0"/>
          <c:order val="0"/>
          <c:tx>
            <c:v>セミテック103AT-11</c:v>
          </c:tx>
          <c:xVal>
            <c:numRef>
              <c:f>Sheet1!$B$7:$B$17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Sheet1!$D$7:$D$17</c:f>
              <c:numCache>
                <c:formatCode>0_ </c:formatCode>
                <c:ptCount val="11"/>
                <c:pt idx="0">
                  <c:v>28736.182350842126</c:v>
                </c:pt>
                <c:pt idx="1">
                  <c:v>18422.056005235852</c:v>
                </c:pt>
                <c:pt idx="2">
                  <c:v>12173.834597770356</c:v>
                </c:pt>
                <c:pt idx="3">
                  <c:v>8267.8385850558752</c:v>
                </c:pt>
                <c:pt idx="4">
                  <c:v>5755.6406120696583</c:v>
                </c:pt>
                <c:pt idx="5">
                  <c:v>4097.6530296287901</c:v>
                </c:pt>
                <c:pt idx="6">
                  <c:v>2977.4129048675318</c:v>
                </c:pt>
                <c:pt idx="7">
                  <c:v>2204.0943852236701</c:v>
                </c:pt>
                <c:pt idx="8">
                  <c:v>1659.6680996020029</c:v>
                </c:pt>
                <c:pt idx="9">
                  <c:v>1269.4063785927228</c:v>
                </c:pt>
                <c:pt idx="10">
                  <c:v>984.96884959329191</c:v>
                </c:pt>
              </c:numCache>
            </c:numRef>
          </c:yVal>
          <c:smooth val="1"/>
        </c:ser>
        <c:ser>
          <c:idx val="1"/>
          <c:order val="1"/>
          <c:tx>
            <c:v>セミテック102AT-11</c:v>
          </c:tx>
          <c:xVal>
            <c:numRef>
              <c:f>Sheet1!$F$7:$F$17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Sheet1!$H$7:$H$17</c:f>
              <c:numCache>
                <c:formatCode>0_ </c:formatCode>
                <c:ptCount val="11"/>
                <c:pt idx="0">
                  <c:v>2592.5107081655733</c:v>
                </c:pt>
                <c:pt idx="1">
                  <c:v>1735.6448928115233</c:v>
                </c:pt>
                <c:pt idx="2">
                  <c:v>1194.2521987484458</c:v>
                </c:pt>
                <c:pt idx="3">
                  <c:v>842.26426383283319</c:v>
                </c:pt>
                <c:pt idx="4">
                  <c:v>607.42218097941463</c:v>
                </c:pt>
                <c:pt idx="5">
                  <c:v>447.01579744885896</c:v>
                </c:pt>
                <c:pt idx="6">
                  <c:v>335.08359048435148</c:v>
                </c:pt>
                <c:pt idx="7">
                  <c:v>255.43592358122757</c:v>
                </c:pt>
                <c:pt idx="8">
                  <c:v>197.73750199404816</c:v>
                </c:pt>
                <c:pt idx="9">
                  <c:v>155.24672394773486</c:v>
                </c:pt>
                <c:pt idx="10">
                  <c:v>123.47795922516229</c:v>
                </c:pt>
              </c:numCache>
            </c:numRef>
          </c:yVal>
          <c:smooth val="1"/>
        </c:ser>
        <c:ser>
          <c:idx val="2"/>
          <c:order val="2"/>
          <c:tx>
            <c:v>セミテック203AT-11</c:v>
          </c:tx>
          <c:xVal>
            <c:numRef>
              <c:f>Sheet1!$J$7:$J$17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Sheet1!$L$7:$L$17</c:f>
              <c:numCache>
                <c:formatCode>0_ </c:formatCode>
                <c:ptCount val="11"/>
                <c:pt idx="0">
                  <c:v>69109.902051255616</c:v>
                </c:pt>
                <c:pt idx="1">
                  <c:v>41111.025066190225</c:v>
                </c:pt>
                <c:pt idx="2">
                  <c:v>25338.121870740892</c:v>
                </c:pt>
                <c:pt idx="3">
                  <c:v>16123.675884548877</c:v>
                </c:pt>
                <c:pt idx="4">
                  <c:v>10560.816371126601</c:v>
                </c:pt>
                <c:pt idx="5">
                  <c:v>7100.8388715616074</c:v>
                </c:pt>
                <c:pt idx="6">
                  <c:v>4889.6238206346443</c:v>
                </c:pt>
                <c:pt idx="7">
                  <c:v>3441.0366440103326</c:v>
                </c:pt>
                <c:pt idx="8">
                  <c:v>2470.2917865152685</c:v>
                </c:pt>
                <c:pt idx="9">
                  <c:v>1806.0835924982564</c:v>
                </c:pt>
                <c:pt idx="10">
                  <c:v>1342.8274897962976</c:v>
                </c:pt>
              </c:numCache>
            </c:numRef>
          </c:yVal>
          <c:smooth val="1"/>
        </c:ser>
        <c:dLbls/>
        <c:axId val="47219840"/>
        <c:axId val="47218048"/>
      </c:scatterChart>
      <c:valAx>
        <c:axId val="4721984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ja-JP" altLang="en-US" sz="1600"/>
                  <a:t>温度 </a:t>
                </a:r>
                <a:r>
                  <a:rPr lang="en-US" altLang="ja-JP" sz="1600"/>
                  <a:t>(</a:t>
                </a:r>
                <a:r>
                  <a:rPr lang="ja-JP" altLang="en-US" sz="1600"/>
                  <a:t>℃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7218048"/>
        <c:crosses val="autoZero"/>
        <c:crossBetween val="midCat"/>
      </c:valAx>
      <c:valAx>
        <c:axId val="47218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ja-JP" altLang="en-US" sz="1600"/>
                  <a:t>抵抗 </a:t>
                </a:r>
                <a:r>
                  <a:rPr lang="en-US" altLang="ja-JP" sz="1600"/>
                  <a:t>(Ω)</a:t>
                </a:r>
                <a:endParaRPr lang="ja-JP" altLang="en-US" sz="1600"/>
              </a:p>
            </c:rich>
          </c:tx>
          <c:layout/>
        </c:title>
        <c:numFmt formatCode="0_ 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7219840"/>
        <c:crosses val="autoZero"/>
        <c:crossBetween val="midCat"/>
      </c:valAx>
      <c:spPr>
        <a:ln w="12700" cmpd="sng"/>
      </c:spPr>
    </c:plotArea>
    <c:legend>
      <c:legendPos val="r"/>
      <c:layout>
        <c:manualLayout>
          <c:xMode val="edge"/>
          <c:yMode val="edge"/>
          <c:x val="0.47155480564929386"/>
          <c:y val="0.25536344415281426"/>
          <c:w val="0.3386522518018581"/>
          <c:h val="0.2248114377105651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サーミスタの抵抗変化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162729658792662"/>
          <c:y val="0.15633014488776167"/>
          <c:w val="0.76074059492563451"/>
          <c:h val="0.64837332494227207"/>
        </c:manualLayout>
      </c:layout>
      <c:scatterChart>
        <c:scatterStyle val="smoothMarker"/>
        <c:ser>
          <c:idx val="0"/>
          <c:order val="0"/>
          <c:tx>
            <c:v>セミテック103AT-11</c:v>
          </c:tx>
          <c:xVal>
            <c:numRef>
              <c:f>Sheet1!$B$7:$B$17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Sheet1!$D$7:$D$17</c:f>
              <c:numCache>
                <c:formatCode>0_ </c:formatCode>
                <c:ptCount val="11"/>
                <c:pt idx="0">
                  <c:v>28736.182350842126</c:v>
                </c:pt>
                <c:pt idx="1">
                  <c:v>18422.056005235852</c:v>
                </c:pt>
                <c:pt idx="2">
                  <c:v>12173.834597770356</c:v>
                </c:pt>
                <c:pt idx="3">
                  <c:v>8267.8385850558752</c:v>
                </c:pt>
                <c:pt idx="4">
                  <c:v>5755.6406120696583</c:v>
                </c:pt>
                <c:pt idx="5">
                  <c:v>4097.6530296287901</c:v>
                </c:pt>
                <c:pt idx="6">
                  <c:v>2977.4129048675318</c:v>
                </c:pt>
                <c:pt idx="7">
                  <c:v>2204.0943852236701</c:v>
                </c:pt>
                <c:pt idx="8">
                  <c:v>1659.6680996020029</c:v>
                </c:pt>
                <c:pt idx="9">
                  <c:v>1269.4063785927228</c:v>
                </c:pt>
                <c:pt idx="10">
                  <c:v>984.96884959329191</c:v>
                </c:pt>
              </c:numCache>
            </c:numRef>
          </c:yVal>
          <c:smooth val="1"/>
        </c:ser>
        <c:ser>
          <c:idx val="1"/>
          <c:order val="1"/>
          <c:tx>
            <c:v>セミテック102AT-11</c:v>
          </c:tx>
          <c:xVal>
            <c:numRef>
              <c:f>Sheet1!$F$7:$F$17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Sheet1!$H$7:$H$17</c:f>
              <c:numCache>
                <c:formatCode>0_ </c:formatCode>
                <c:ptCount val="11"/>
                <c:pt idx="0">
                  <c:v>2592.5107081655733</c:v>
                </c:pt>
                <c:pt idx="1">
                  <c:v>1735.6448928115233</c:v>
                </c:pt>
                <c:pt idx="2">
                  <c:v>1194.2521987484458</c:v>
                </c:pt>
                <c:pt idx="3">
                  <c:v>842.26426383283319</c:v>
                </c:pt>
                <c:pt idx="4">
                  <c:v>607.42218097941463</c:v>
                </c:pt>
                <c:pt idx="5">
                  <c:v>447.01579744885896</c:v>
                </c:pt>
                <c:pt idx="6">
                  <c:v>335.08359048435148</c:v>
                </c:pt>
                <c:pt idx="7">
                  <c:v>255.43592358122757</c:v>
                </c:pt>
                <c:pt idx="8">
                  <c:v>197.73750199404816</c:v>
                </c:pt>
                <c:pt idx="9">
                  <c:v>155.24672394773486</c:v>
                </c:pt>
                <c:pt idx="10">
                  <c:v>123.47795922516229</c:v>
                </c:pt>
              </c:numCache>
            </c:numRef>
          </c:yVal>
          <c:smooth val="1"/>
        </c:ser>
        <c:ser>
          <c:idx val="2"/>
          <c:order val="2"/>
          <c:tx>
            <c:v>セミテック203AT-11</c:v>
          </c:tx>
          <c:xVal>
            <c:numRef>
              <c:f>Sheet1!$J$7:$J$17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Sheet1!$L$7:$L$17</c:f>
              <c:numCache>
                <c:formatCode>0_ </c:formatCode>
                <c:ptCount val="11"/>
                <c:pt idx="0">
                  <c:v>69109.902051255616</c:v>
                </c:pt>
                <c:pt idx="1">
                  <c:v>41111.025066190225</c:v>
                </c:pt>
                <c:pt idx="2">
                  <c:v>25338.121870740892</c:v>
                </c:pt>
                <c:pt idx="3">
                  <c:v>16123.675884548877</c:v>
                </c:pt>
                <c:pt idx="4">
                  <c:v>10560.816371126601</c:v>
                </c:pt>
                <c:pt idx="5">
                  <c:v>7100.8388715616074</c:v>
                </c:pt>
                <c:pt idx="6">
                  <c:v>4889.6238206346443</c:v>
                </c:pt>
                <c:pt idx="7">
                  <c:v>3441.0366440103326</c:v>
                </c:pt>
                <c:pt idx="8">
                  <c:v>2470.2917865152685</c:v>
                </c:pt>
                <c:pt idx="9">
                  <c:v>1806.0835924982564</c:v>
                </c:pt>
                <c:pt idx="10">
                  <c:v>1342.8274897962976</c:v>
                </c:pt>
              </c:numCache>
            </c:numRef>
          </c:yVal>
          <c:smooth val="1"/>
        </c:ser>
        <c:axId val="240323968"/>
        <c:axId val="240346624"/>
      </c:scatterChart>
      <c:valAx>
        <c:axId val="24032396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ja-JP" altLang="en-US" sz="1600"/>
                  <a:t>温度 </a:t>
                </a:r>
                <a:r>
                  <a:rPr lang="en-US" altLang="ja-JP" sz="1600"/>
                  <a:t>(</a:t>
                </a:r>
                <a:r>
                  <a:rPr lang="ja-JP" altLang="en-US" sz="1600"/>
                  <a:t>℃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40346624"/>
        <c:crosses val="autoZero"/>
        <c:crossBetween val="midCat"/>
      </c:valAx>
      <c:valAx>
        <c:axId val="240346624"/>
        <c:scaling>
          <c:logBase val="10"/>
          <c:orientation val="minMax"/>
          <c:max val="500000"/>
          <c:min val="5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ja-JP" altLang="en-US" sz="1600"/>
                  <a:t>抵抗 </a:t>
                </a:r>
                <a:r>
                  <a:rPr lang="en-US" altLang="ja-JP" sz="1600"/>
                  <a:t>(Ω)</a:t>
                </a:r>
                <a:endParaRPr lang="ja-JP" altLang="en-US" sz="1600"/>
              </a:p>
            </c:rich>
          </c:tx>
          <c:layout/>
        </c:title>
        <c:numFmt formatCode="0_ 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40323968"/>
        <c:crosses val="autoZero"/>
        <c:crossBetween val="midCat"/>
      </c:valAx>
      <c:spPr>
        <a:ln w="12700" cmpd="sng"/>
      </c:spPr>
    </c:plotArea>
    <c:legend>
      <c:legendPos val="r"/>
      <c:layout>
        <c:manualLayout>
          <c:xMode val="edge"/>
          <c:yMode val="edge"/>
          <c:x val="0.57208390617839433"/>
          <c:y val="0.15395507627664004"/>
          <c:w val="0.35717077032037664"/>
          <c:h val="0.2248114377105652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17</xdr:row>
      <xdr:rowOff>133349</xdr:rowOff>
    </xdr:from>
    <xdr:to>
      <xdr:col>7</xdr:col>
      <xdr:colOff>123825</xdr:colOff>
      <xdr:row>37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17</xdr:row>
      <xdr:rowOff>133350</xdr:rowOff>
    </xdr:from>
    <xdr:to>
      <xdr:col>14</xdr:col>
      <xdr:colOff>228600</xdr:colOff>
      <xdr:row>37</xdr:row>
      <xdr:rowOff>85726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7"/>
  <sheetViews>
    <sheetView tabSelected="1" workbookViewId="0">
      <selection activeCell="I9" sqref="I9"/>
    </sheetView>
  </sheetViews>
  <sheetFormatPr defaultRowHeight="13.5"/>
  <sheetData>
    <row r="1" spans="2:12">
      <c r="B1" t="s">
        <v>0</v>
      </c>
    </row>
    <row r="2" spans="2:12" ht="19.5" thickBot="1">
      <c r="B2" s="4" t="s">
        <v>8</v>
      </c>
      <c r="F2" s="4" t="s">
        <v>9</v>
      </c>
      <c r="J2" s="4" t="s">
        <v>10</v>
      </c>
    </row>
    <row r="3" spans="2:12" ht="14.25" thickBot="1">
      <c r="B3" t="s">
        <v>1</v>
      </c>
      <c r="C3" s="3">
        <v>10000</v>
      </c>
      <c r="D3" t="s">
        <v>2</v>
      </c>
      <c r="F3" t="s">
        <v>1</v>
      </c>
      <c r="G3" s="3">
        <v>1000</v>
      </c>
      <c r="H3" t="s">
        <v>2</v>
      </c>
      <c r="J3" t="s">
        <v>1</v>
      </c>
      <c r="K3" s="3">
        <v>20000</v>
      </c>
      <c r="L3" t="s">
        <v>2</v>
      </c>
    </row>
    <row r="4" spans="2:12" ht="14.25" thickBot="1">
      <c r="B4" t="s">
        <v>3</v>
      </c>
      <c r="C4" s="2">
        <v>3435</v>
      </c>
      <c r="D4" t="s">
        <v>4</v>
      </c>
      <c r="F4" t="s">
        <v>3</v>
      </c>
      <c r="G4" s="2">
        <v>3100</v>
      </c>
      <c r="H4" t="s">
        <v>4</v>
      </c>
      <c r="J4" t="s">
        <v>3</v>
      </c>
      <c r="K4" s="2">
        <v>4013</v>
      </c>
      <c r="L4" t="s">
        <v>4</v>
      </c>
    </row>
    <row r="6" spans="2:12">
      <c r="B6" t="s">
        <v>5</v>
      </c>
      <c r="C6" t="s">
        <v>6</v>
      </c>
      <c r="D6" t="s">
        <v>7</v>
      </c>
      <c r="F6" t="s">
        <v>5</v>
      </c>
      <c r="G6" t="s">
        <v>6</v>
      </c>
      <c r="H6" t="s">
        <v>7</v>
      </c>
      <c r="J6" t="s">
        <v>5</v>
      </c>
      <c r="K6" t="s">
        <v>6</v>
      </c>
      <c r="L6" t="s">
        <v>7</v>
      </c>
    </row>
    <row r="7" spans="2:12">
      <c r="B7">
        <v>0</v>
      </c>
      <c r="C7">
        <f>B7+273</f>
        <v>273</v>
      </c>
      <c r="D7" s="1">
        <f>$C$3*EXP($C$4*(1/C7-1/298))</f>
        <v>28736.182350842126</v>
      </c>
      <c r="F7">
        <v>0</v>
      </c>
      <c r="G7">
        <f>F7+273</f>
        <v>273</v>
      </c>
      <c r="H7" s="1">
        <f>$G$3*EXP($G$4*(1/G7-1/298))</f>
        <v>2592.5107081655733</v>
      </c>
      <c r="J7">
        <v>0</v>
      </c>
      <c r="K7">
        <f>J7+273</f>
        <v>273</v>
      </c>
      <c r="L7" s="1">
        <f>$K$3*EXP($K$4*(1/K7-1/298.15))</f>
        <v>69109.902051255616</v>
      </c>
    </row>
    <row r="8" spans="2:12">
      <c r="B8">
        <f>B7+10</f>
        <v>10</v>
      </c>
      <c r="C8">
        <f t="shared" ref="C8:C17" si="0">B8+273</f>
        <v>283</v>
      </c>
      <c r="D8" s="1">
        <f t="shared" ref="D8:D17" si="1">$C$3*EXP($C$4*(1/C8-1/298))</f>
        <v>18422.056005235852</v>
      </c>
      <c r="F8">
        <f>F7+10</f>
        <v>10</v>
      </c>
      <c r="G8">
        <f t="shared" ref="G8:G17" si="2">F8+273</f>
        <v>283</v>
      </c>
      <c r="H8" s="1">
        <f t="shared" ref="H8:H17" si="3">$G$3*EXP($G$4*(1/G8-1/298))</f>
        <v>1735.6448928115233</v>
      </c>
      <c r="J8">
        <f>J7+10</f>
        <v>10</v>
      </c>
      <c r="K8">
        <f t="shared" ref="K8:K17" si="4">J8+273</f>
        <v>283</v>
      </c>
      <c r="L8" s="1">
        <f t="shared" ref="L8:L17" si="5">$K$3*EXP($K$4*(1/K8-1/298.15))</f>
        <v>41111.025066190225</v>
      </c>
    </row>
    <row r="9" spans="2:12">
      <c r="B9">
        <f t="shared" ref="B9:B17" si="6">B8+10</f>
        <v>20</v>
      </c>
      <c r="C9">
        <f t="shared" si="0"/>
        <v>293</v>
      </c>
      <c r="D9" s="1">
        <f t="shared" si="1"/>
        <v>12173.834597770356</v>
      </c>
      <c r="F9">
        <f t="shared" ref="F9:F17" si="7">F8+10</f>
        <v>20</v>
      </c>
      <c r="G9">
        <f t="shared" si="2"/>
        <v>293</v>
      </c>
      <c r="H9" s="1">
        <f t="shared" si="3"/>
        <v>1194.2521987484458</v>
      </c>
      <c r="J9">
        <f t="shared" ref="J9:J17" si="8">J8+10</f>
        <v>20</v>
      </c>
      <c r="K9">
        <f t="shared" si="4"/>
        <v>293</v>
      </c>
      <c r="L9" s="1">
        <f t="shared" si="5"/>
        <v>25338.121870740892</v>
      </c>
    </row>
    <row r="10" spans="2:12">
      <c r="B10">
        <f t="shared" si="6"/>
        <v>30</v>
      </c>
      <c r="C10">
        <f t="shared" si="0"/>
        <v>303</v>
      </c>
      <c r="D10" s="1">
        <f t="shared" si="1"/>
        <v>8267.8385850558752</v>
      </c>
      <c r="F10">
        <f t="shared" si="7"/>
        <v>30</v>
      </c>
      <c r="G10">
        <f t="shared" si="2"/>
        <v>303</v>
      </c>
      <c r="H10" s="1">
        <f t="shared" si="3"/>
        <v>842.26426383283319</v>
      </c>
      <c r="J10">
        <f t="shared" si="8"/>
        <v>30</v>
      </c>
      <c r="K10">
        <f t="shared" si="4"/>
        <v>303</v>
      </c>
      <c r="L10" s="1">
        <f t="shared" si="5"/>
        <v>16123.675884548877</v>
      </c>
    </row>
    <row r="11" spans="2:12">
      <c r="B11">
        <f t="shared" si="6"/>
        <v>40</v>
      </c>
      <c r="C11">
        <f t="shared" si="0"/>
        <v>313</v>
      </c>
      <c r="D11" s="1">
        <f t="shared" si="1"/>
        <v>5755.6406120696583</v>
      </c>
      <c r="F11">
        <f t="shared" si="7"/>
        <v>40</v>
      </c>
      <c r="G11">
        <f t="shared" si="2"/>
        <v>313</v>
      </c>
      <c r="H11" s="1">
        <f t="shared" si="3"/>
        <v>607.42218097941463</v>
      </c>
      <c r="J11">
        <f t="shared" si="8"/>
        <v>40</v>
      </c>
      <c r="K11">
        <f t="shared" si="4"/>
        <v>313</v>
      </c>
      <c r="L11" s="1">
        <f t="shared" si="5"/>
        <v>10560.816371126601</v>
      </c>
    </row>
    <row r="12" spans="2:12">
      <c r="B12">
        <f t="shared" si="6"/>
        <v>50</v>
      </c>
      <c r="C12">
        <f t="shared" si="0"/>
        <v>323</v>
      </c>
      <c r="D12" s="1">
        <f t="shared" si="1"/>
        <v>4097.6530296287901</v>
      </c>
      <c r="F12">
        <f t="shared" si="7"/>
        <v>50</v>
      </c>
      <c r="G12">
        <f t="shared" si="2"/>
        <v>323</v>
      </c>
      <c r="H12" s="1">
        <f t="shared" si="3"/>
        <v>447.01579744885896</v>
      </c>
      <c r="J12">
        <f t="shared" si="8"/>
        <v>50</v>
      </c>
      <c r="K12">
        <f t="shared" si="4"/>
        <v>323</v>
      </c>
      <c r="L12" s="1">
        <f t="shared" si="5"/>
        <v>7100.8388715616074</v>
      </c>
    </row>
    <row r="13" spans="2:12">
      <c r="B13">
        <f t="shared" si="6"/>
        <v>60</v>
      </c>
      <c r="C13">
        <f t="shared" si="0"/>
        <v>333</v>
      </c>
      <c r="D13" s="1">
        <f t="shared" si="1"/>
        <v>2977.4129048675318</v>
      </c>
      <c r="F13">
        <f t="shared" si="7"/>
        <v>60</v>
      </c>
      <c r="G13">
        <f t="shared" si="2"/>
        <v>333</v>
      </c>
      <c r="H13" s="1">
        <f t="shared" si="3"/>
        <v>335.08359048435148</v>
      </c>
      <c r="J13">
        <f t="shared" si="8"/>
        <v>60</v>
      </c>
      <c r="K13">
        <f t="shared" si="4"/>
        <v>333</v>
      </c>
      <c r="L13" s="1">
        <f t="shared" si="5"/>
        <v>4889.6238206346443</v>
      </c>
    </row>
    <row r="14" spans="2:12">
      <c r="B14">
        <f t="shared" si="6"/>
        <v>70</v>
      </c>
      <c r="C14">
        <f t="shared" si="0"/>
        <v>343</v>
      </c>
      <c r="D14" s="1">
        <f t="shared" si="1"/>
        <v>2204.0943852236701</v>
      </c>
      <c r="F14">
        <f t="shared" si="7"/>
        <v>70</v>
      </c>
      <c r="G14">
        <f t="shared" si="2"/>
        <v>343</v>
      </c>
      <c r="H14" s="1">
        <f t="shared" si="3"/>
        <v>255.43592358122757</v>
      </c>
      <c r="J14">
        <f t="shared" si="8"/>
        <v>70</v>
      </c>
      <c r="K14">
        <f t="shared" si="4"/>
        <v>343</v>
      </c>
      <c r="L14" s="1">
        <f t="shared" si="5"/>
        <v>3441.0366440103326</v>
      </c>
    </row>
    <row r="15" spans="2:12">
      <c r="B15">
        <f t="shared" si="6"/>
        <v>80</v>
      </c>
      <c r="C15">
        <f t="shared" si="0"/>
        <v>353</v>
      </c>
      <c r="D15" s="1">
        <f t="shared" si="1"/>
        <v>1659.6680996020029</v>
      </c>
      <c r="F15">
        <f t="shared" si="7"/>
        <v>80</v>
      </c>
      <c r="G15">
        <f t="shared" si="2"/>
        <v>353</v>
      </c>
      <c r="H15" s="1">
        <f t="shared" si="3"/>
        <v>197.73750199404816</v>
      </c>
      <c r="J15">
        <f t="shared" si="8"/>
        <v>80</v>
      </c>
      <c r="K15">
        <f t="shared" si="4"/>
        <v>353</v>
      </c>
      <c r="L15" s="1">
        <f t="shared" si="5"/>
        <v>2470.2917865152685</v>
      </c>
    </row>
    <row r="16" spans="2:12">
      <c r="B16">
        <f t="shared" si="6"/>
        <v>90</v>
      </c>
      <c r="C16">
        <f t="shared" si="0"/>
        <v>363</v>
      </c>
      <c r="D16" s="1">
        <f t="shared" si="1"/>
        <v>1269.4063785927228</v>
      </c>
      <c r="F16">
        <f t="shared" si="7"/>
        <v>90</v>
      </c>
      <c r="G16">
        <f t="shared" si="2"/>
        <v>363</v>
      </c>
      <c r="H16" s="1">
        <f t="shared" si="3"/>
        <v>155.24672394773486</v>
      </c>
      <c r="J16">
        <f t="shared" si="8"/>
        <v>90</v>
      </c>
      <c r="K16">
        <f t="shared" si="4"/>
        <v>363</v>
      </c>
      <c r="L16" s="1">
        <f t="shared" si="5"/>
        <v>1806.0835924982564</v>
      </c>
    </row>
    <row r="17" spans="2:12">
      <c r="B17">
        <f t="shared" si="6"/>
        <v>100</v>
      </c>
      <c r="C17">
        <f t="shared" si="0"/>
        <v>373</v>
      </c>
      <c r="D17" s="1">
        <f t="shared" si="1"/>
        <v>984.96884959329191</v>
      </c>
      <c r="F17">
        <f t="shared" si="7"/>
        <v>100</v>
      </c>
      <c r="G17">
        <f t="shared" si="2"/>
        <v>373</v>
      </c>
      <c r="H17" s="1">
        <f t="shared" si="3"/>
        <v>123.47795922516229</v>
      </c>
      <c r="J17">
        <f t="shared" si="8"/>
        <v>100</v>
      </c>
      <c r="K17">
        <f t="shared" si="4"/>
        <v>373</v>
      </c>
      <c r="L17" s="1">
        <f t="shared" si="5"/>
        <v>1342.8274897962976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</dc:creator>
  <cp:lastModifiedBy>nose</cp:lastModifiedBy>
  <dcterms:created xsi:type="dcterms:W3CDTF">2012-02-05T02:23:07Z</dcterms:created>
  <dcterms:modified xsi:type="dcterms:W3CDTF">2012-02-05T02:43:25Z</dcterms:modified>
</cp:coreProperties>
</file>